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ystemeplancherchauffant.sharepoint.com/Ventes/02-Marketing/Fiches techniques/"/>
    </mc:Choice>
  </mc:AlternateContent>
  <xr:revisionPtr revIDLastSave="133" documentId="11_FD330F44D54BB058612C3E61A4D75355D93AF1B9" xr6:coauthVersionLast="45" xr6:coauthVersionMax="45" xr10:uidLastSave="{B9880874-64DA-4FDF-9E98-927DE67AED39}"/>
  <bookViews>
    <workbookView xWindow="-108" yWindow="-108" windowWidth="23256" windowHeight="12576" xr2:uid="{00000000-000D-0000-FFFF-FFFF00000000}"/>
  </bookViews>
  <sheets>
    <sheet name="Calcul" sheetId="1" r:id="rId1"/>
    <sheet name="Modèles" sheetId="2" r:id="rId2"/>
  </sheets>
  <definedNames>
    <definedName name="__nAxPro_column__" localSheetId="0" hidden="1">Calcul!$XFD:$XFD</definedName>
    <definedName name="__nAxPro_column__" localSheetId="1" hidden="1">Modèles!#REF!</definedName>
    <definedName name="__nAxPro_row__" localSheetId="0" hidden="1">Calcul!#REF!</definedName>
    <definedName name="__nAxPro_row__" localSheetId="1" hidden="1">Modèles!$1048576:$1048576</definedName>
    <definedName name="Température">Modèles!$A$4:$A$19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  <c r="D23" i="1" s="1"/>
  <c r="D24" i="1" l="1"/>
  <c r="E23" i="1"/>
  <c r="E24" i="1"/>
  <c r="A26" i="1" s="1"/>
</calcChain>
</file>

<file path=xl/sharedStrings.xml><?xml version="1.0" encoding="utf-8"?>
<sst xmlns="http://schemas.openxmlformats.org/spreadsheetml/2006/main" count="30" uniqueCount="26">
  <si>
    <t>Forme</t>
  </si>
  <si>
    <t>Ronde</t>
  </si>
  <si>
    <t>Ovale</t>
  </si>
  <si>
    <t>Rectangulaire</t>
  </si>
  <si>
    <t xml:space="preserve">Grandeur: </t>
  </si>
  <si>
    <t>PASRW030</t>
  </si>
  <si>
    <t>PASRW040</t>
  </si>
  <si>
    <t>PASRW050</t>
  </si>
  <si>
    <t>PASRW060</t>
  </si>
  <si>
    <t>Diamètre :</t>
  </si>
  <si>
    <t xml:space="preserve">Longueur : </t>
  </si>
  <si>
    <t xml:space="preserve">Largeur : </t>
  </si>
  <si>
    <t xml:space="preserve">Thermopompe pour chauffer du mois de juin au mois d'août: </t>
  </si>
  <si>
    <t>Thermopompe pour chauffer du mois de mai au mois de septembre:</t>
  </si>
  <si>
    <t>BTU</t>
  </si>
  <si>
    <t>Température de l'eau souhaitée :</t>
  </si>
  <si>
    <t xml:space="preserve">Forme de la piscine : </t>
  </si>
  <si>
    <t>PASRW070</t>
  </si>
  <si>
    <t>Calcul de la surface (pc)</t>
  </si>
  <si>
    <t>Modèle</t>
  </si>
  <si>
    <t># BTU</t>
  </si>
  <si>
    <t>Pieds</t>
  </si>
  <si>
    <t>pieds</t>
  </si>
  <si>
    <t>Fahrenheit (Entre 70 et 90 dégrés)</t>
  </si>
  <si>
    <t>Pour tout projet de plus de 125 000 BTU veuillez contacter HCW ou voir onglet modèles de ce fichier et suggérer au client de poser plus d'une thermopompe</t>
  </si>
  <si>
    <t>CALCUL POUR CHOISIR LA BONNE THERMOPOMPE HCW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</si>
</sst>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indent="2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 applyAlignment="1">
      <alignment horizontal="center"/>
    </xf>
    <xf numFmtId="3" fontId="4" fillId="0" borderId="0" xfId="0" applyNumberFormat="1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4">
    <dxf>
      <font>
        <color theme="0"/>
      </font>
      <border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152400</xdr:rowOff>
    </xdr:from>
    <xdr:to>
      <xdr:col>1</xdr:col>
      <xdr:colOff>429124</xdr:colOff>
      <xdr:row>7</xdr:row>
      <xdr:rowOff>99060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E8CCD5-F769-408E-8CC9-EACDF638F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52400"/>
          <a:ext cx="2905624" cy="1226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E26"/>
  <sheetViews>
    <sheetView tabSelected="1" zoomScaleNormal="100" workbookViewId="0">
      <selection activeCell="C1" sqref="C1"/>
    </sheetView>
  </sheetViews>
  <sheetFormatPr baseColWidth="10" defaultRowHeight="14.4" x14ac:dyDescent="0.3"/>
  <cols>
    <col min="1" max="1" width="39.33203125" customWidth="1"/>
    <col min="2" max="2" width="16.44140625" customWidth="1"/>
    <col min="4" max="4" width="12.88671875" bestFit="1" customWidth="1"/>
  </cols>
  <sheetData>
    <row r="10" spans="1:5" ht="18" x14ac:dyDescent="0.35">
      <c r="A10" s="16" t="s">
        <v>25</v>
      </c>
      <c r="B10" s="16"/>
      <c r="C10" s="16"/>
      <c r="D10" s="16"/>
      <c r="E10" s="16"/>
    </row>
    <row r="11" spans="1:5" ht="18" x14ac:dyDescent="0.35">
      <c r="A11" s="6"/>
      <c r="B11" s="6"/>
      <c r="C11" s="6"/>
    </row>
    <row r="12" spans="1:5" ht="15" thickBot="1" x14ac:dyDescent="0.35"/>
    <row r="13" spans="1:5" ht="15" thickBot="1" x14ac:dyDescent="0.35">
      <c r="A13" s="4" t="s">
        <v>15</v>
      </c>
      <c r="B13" s="13">
        <v>84</v>
      </c>
      <c r="C13" t="s">
        <v>23</v>
      </c>
    </row>
    <row r="14" spans="1:5" ht="15" thickBot="1" x14ac:dyDescent="0.35">
      <c r="B14" s="1"/>
    </row>
    <row r="15" spans="1:5" ht="15" thickBot="1" x14ac:dyDescent="0.35">
      <c r="A15" s="4" t="s">
        <v>16</v>
      </c>
      <c r="B15" s="13" t="s">
        <v>1</v>
      </c>
    </row>
    <row r="16" spans="1:5" ht="7.5" customHeight="1" thickBot="1" x14ac:dyDescent="0.35"/>
    <row r="17" spans="1:5" ht="15" hidden="1" thickBot="1" x14ac:dyDescent="0.35">
      <c r="A17" s="4" t="s">
        <v>4</v>
      </c>
    </row>
    <row r="18" spans="1:5" ht="15" thickBot="1" x14ac:dyDescent="0.35">
      <c r="A18" s="4" t="s">
        <v>10</v>
      </c>
      <c r="B18" s="14">
        <v>14</v>
      </c>
      <c r="C18" t="s">
        <v>21</v>
      </c>
    </row>
    <row r="19" spans="1:5" ht="15" thickBot="1" x14ac:dyDescent="0.35">
      <c r="A19" s="4" t="s">
        <v>11</v>
      </c>
      <c r="B19" s="14">
        <v>40</v>
      </c>
      <c r="C19" t="s">
        <v>21</v>
      </c>
    </row>
    <row r="20" spans="1:5" ht="5.25" customHeight="1" thickBot="1" x14ac:dyDescent="0.35">
      <c r="A20" s="2"/>
      <c r="B20" s="3"/>
    </row>
    <row r="21" spans="1:5" ht="15" thickBot="1" x14ac:dyDescent="0.35">
      <c r="A21" s="5" t="s">
        <v>9</v>
      </c>
      <c r="B21" s="14">
        <v>26</v>
      </c>
      <c r="C21" t="s">
        <v>22</v>
      </c>
    </row>
    <row r="22" spans="1:5" ht="15.6" x14ac:dyDescent="0.3">
      <c r="D22" s="10"/>
      <c r="E22" s="19" t="s">
        <v>14</v>
      </c>
    </row>
    <row r="23" spans="1:5" ht="18" x14ac:dyDescent="0.35">
      <c r="A23" t="s">
        <v>12</v>
      </c>
      <c r="D23" s="18" t="str">
        <f>VLOOKUP((ROUNDUP(0.8*((B13-68)*Modèles!C3*12),-2)),Modèles!D3:E8,2,TRUE)</f>
        <v>PASRW040</v>
      </c>
      <c r="E23" s="17">
        <f>ROUNDUP(0.8*(B13-68)*Modèles!C3*12,-2)</f>
        <v>81600</v>
      </c>
    </row>
    <row r="24" spans="1:5" ht="18" x14ac:dyDescent="0.35">
      <c r="A24" t="s">
        <v>13</v>
      </c>
      <c r="D24" s="18" t="str">
        <f>VLOOKUP(ROUNDUP((B13-68)*Modèles!C3*12,-2),Modèles!D3:E8,2,TRUE)</f>
        <v>PASRW050</v>
      </c>
      <c r="E24" s="17">
        <f>ROUNDUP((B13-68)*Modèles!C3*12,-2)</f>
        <v>102000</v>
      </c>
    </row>
    <row r="26" spans="1:5" ht="15.6" x14ac:dyDescent="0.3">
      <c r="A26" s="15" t="str">
        <f>IF(E24&gt;Modèles!D$10,Modèles!D$12,"")</f>
        <v/>
      </c>
    </row>
  </sheetData>
  <sheetProtection sheet="1" objects="1" scenarios="1"/>
  <mergeCells count="1">
    <mergeCell ref="A10:E10"/>
  </mergeCells>
  <conditionalFormatting sqref="B18">
    <cfRule type="expression" dxfId="3" priority="5">
      <formula>"si($B$5=""ronde"")"</formula>
    </cfRule>
  </conditionalFormatting>
  <conditionalFormatting sqref="A21:C21">
    <cfRule type="expression" dxfId="2" priority="1">
      <formula>$B$15&lt;&gt;"ronde"</formula>
    </cfRule>
  </conditionalFormatting>
  <conditionalFormatting sqref="A18:C19">
    <cfRule type="expression" dxfId="1" priority="2">
      <formula>$B$15="ronde"</formula>
    </cfRule>
    <cfRule type="expression" dxfId="0" priority="4">
      <formula>"s$B$5=""ronde"""</formula>
    </cfRule>
  </conditionalFormatting>
  <dataValidations count="4">
    <dataValidation type="whole" showInputMessage="1" showErrorMessage="1" errorTitle="Diamètre" error="Le diamètre doit être entre 12 et 36 pieds" promptTitle="Diamètre" prompt="Diamètre en pieds de la piscine (Nombre entier seulement)" sqref="B21" xr:uid="{C73362A7-49C9-4981-90E7-315623082398}">
      <formula1>12</formula1>
      <formula2>36</formula2>
    </dataValidation>
    <dataValidation type="whole" showInputMessage="1" showErrorMessage="1" errorTitle="Température désirée" error="La température doit être comprise entre 70 et 90 dégrés Fahrenheit et ne doit pas contenir de décimales" promptTitle="Température" prompt="La température doit être entrée en degrés Fahrenheit (Nombre entier seulement)_x000a_" sqref="B13" xr:uid="{818F792B-9ADE-42ED-9016-0C977F500B23}">
      <formula1>70</formula1>
      <formula2>90</formula2>
    </dataValidation>
    <dataValidation type="whole" showInputMessage="1" showErrorMessage="1" errorTitle="Longueur" error="Entrer un nombre entier" promptTitle="Longueur" prompt="Indiquer la longueur de votre piscine en pieds (Nombre entier seulement)" sqref="B18" xr:uid="{D2663A82-A87A-4450-B741-D59EABDC8682}">
      <formula1>0</formula1>
      <formula2>100</formula2>
    </dataValidation>
    <dataValidation type="whole" showInputMessage="1" showErrorMessage="1" errorTitle="Largeur" error="Entrez un nombre entier sans décimale" promptTitle="Largeur" prompt="Entrez la largeur de votre piscine en pieds (Nombre entier seulement)" sqref="B19" xr:uid="{DB630A73-A358-4F02-81B4-8ADAA43F88CE}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customProperties>
    <customPr name="SheetId" r:id="rId2"/>
  </customPropertie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Modèles!$B$4:$B$6</xm:f>
          </x14:formula1>
          <xm:sqref>B15:B16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2"/>
  <sheetViews>
    <sheetView workbookViewId="0">
      <selection activeCell="D10" sqref="D10"/>
    </sheetView>
  </sheetViews>
  <sheetFormatPr baseColWidth="10" defaultRowHeight="14.4" x14ac:dyDescent="0.3"/>
  <cols>
    <col min="2" max="2" width="13.109375" bestFit="1" customWidth="1"/>
    <col min="3" max="3" width="20.21875" bestFit="1" customWidth="1"/>
    <col min="4" max="4" width="13" bestFit="1" customWidth="1"/>
  </cols>
  <sheetData>
    <row r="2" spans="2:5" x14ac:dyDescent="0.3">
      <c r="C2" t="s">
        <v>18</v>
      </c>
      <c r="D2" s="7" t="s">
        <v>20</v>
      </c>
      <c r="E2" t="s">
        <v>19</v>
      </c>
    </row>
    <row r="3" spans="2:5" x14ac:dyDescent="0.3">
      <c r="B3" s="8" t="s">
        <v>0</v>
      </c>
      <c r="C3" s="9">
        <f>ROUND(IF(Calcul!B15="ronde",PI()*(Calcul!B21/2)^2,Calcul!B18*Calcul!B19),0)</f>
        <v>531</v>
      </c>
      <c r="D3" s="9">
        <v>0</v>
      </c>
      <c r="E3" s="10" t="s">
        <v>5</v>
      </c>
    </row>
    <row r="4" spans="2:5" x14ac:dyDescent="0.3">
      <c r="B4" s="11" t="s">
        <v>1</v>
      </c>
      <c r="C4" s="10"/>
      <c r="D4" s="9">
        <v>52000</v>
      </c>
      <c r="E4" s="10" t="s">
        <v>5</v>
      </c>
    </row>
    <row r="5" spans="2:5" x14ac:dyDescent="0.3">
      <c r="B5" s="11" t="s">
        <v>2</v>
      </c>
      <c r="C5" s="10"/>
      <c r="D5" s="9">
        <v>65000</v>
      </c>
      <c r="E5" s="10" t="s">
        <v>6</v>
      </c>
    </row>
    <row r="6" spans="2:5" x14ac:dyDescent="0.3">
      <c r="B6" s="11" t="s">
        <v>3</v>
      </c>
      <c r="C6" s="10"/>
      <c r="D6" s="9">
        <v>85000</v>
      </c>
      <c r="E6" s="10" t="s">
        <v>7</v>
      </c>
    </row>
    <row r="7" spans="2:5" x14ac:dyDescent="0.3">
      <c r="B7" s="12"/>
      <c r="C7" s="10"/>
      <c r="D7" s="9">
        <v>105000</v>
      </c>
      <c r="E7" s="10" t="s">
        <v>8</v>
      </c>
    </row>
    <row r="8" spans="2:5" x14ac:dyDescent="0.3">
      <c r="B8" s="10"/>
      <c r="C8" s="10"/>
      <c r="D8" s="9">
        <v>120000</v>
      </c>
      <c r="E8" s="10" t="s">
        <v>17</v>
      </c>
    </row>
    <row r="10" spans="2:5" x14ac:dyDescent="0.3">
      <c r="D10" s="9">
        <v>125000</v>
      </c>
      <c r="E10" s="10" t="s">
        <v>14</v>
      </c>
    </row>
    <row r="12" spans="2:5" x14ac:dyDescent="0.3">
      <c r="D12" t="s">
        <v>24</v>
      </c>
    </row>
  </sheetData>
  <sheetProtection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45F8E7C4ACE2498C2821731181BF02" ma:contentTypeVersion="8" ma:contentTypeDescription="Crée un document." ma:contentTypeScope="" ma:versionID="cc83a577e3c3eea0e27cac1a7bdac1a8">
  <xsd:schema xmlns:xsd="http://www.w3.org/2001/XMLSchema" xmlns:xs="http://www.w3.org/2001/XMLSchema" xmlns:p="http://schemas.microsoft.com/office/2006/metadata/properties" xmlns:ns2="8dcaf10e-753f-4fac-87d4-e12a0a0b22cc" targetNamespace="http://schemas.microsoft.com/office/2006/metadata/properties" ma:root="true" ma:fieldsID="f6765336f07c939b0e0218c8470b7ad6" ns2:_="">
    <xsd:import namespace="8dcaf10e-753f-4fac-87d4-e12a0a0b22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af10e-753f-4fac-87d4-e12a0a0b22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62072A-1672-4875-A3F9-042F84E169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CD62C8-D731-4A98-AEC3-70AD3317F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caf10e-753f-4fac-87d4-e12a0a0b22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DBE6B3-8F89-476F-85DA-99EBC177497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Calcul</vt:lpstr>
      <vt:lpstr>Modèles</vt:lpstr>
      <vt:lpstr>Température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Rivard</dc:creator>
  <cp:lastModifiedBy>Serge</cp:lastModifiedBy>
  <cp:lastPrinted>2020-03-13T18:24:12Z</cp:lastPrinted>
  <dcterms:created xsi:type="dcterms:W3CDTF">2014-03-03T18:16:47Z</dcterms:created>
  <dcterms:modified xsi:type="dcterms:W3CDTF">2020-03-13T18:42:39Z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0x0101009145F8E7C4ACE2498C2821731181BF02</vt:lpwstr>
  </property>
</Properties>
</file>